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191" windowWidth="18690" windowHeight="11640" activeTab="0"/>
  </bookViews>
  <sheets>
    <sheet name="tarif febr 2016 (3)OK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<sst xmlns="http://schemas.openxmlformats.org/spreadsheetml/2006/main" count="71" uniqueCount="71">
  <si>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Combustibil tehnologic</t>
  </si>
  <si>
    <t>Cheltuieli transport combustibil</t>
  </si>
  <si>
    <t>Apa demineralizata sau dedurizata cumparata de la terti</t>
  </si>
  <si>
    <t xml:space="preserve">   colaboratori</t>
  </si>
  <si>
    <t xml:space="preserve">   comisioane si onorarii</t>
  </si>
  <si>
    <t xml:space="preserve">   posta si telecomunicatii</t>
  </si>
  <si>
    <t>Alte cheltuieli</t>
  </si>
  <si>
    <t>I</t>
  </si>
  <si>
    <t>II</t>
  </si>
  <si>
    <t>III</t>
  </si>
  <si>
    <t>IV</t>
  </si>
  <si>
    <t>Nr. crt.</t>
  </si>
  <si>
    <t>Lei/Gcal</t>
  </si>
  <si>
    <t>Energie electrica tehnologica</t>
  </si>
  <si>
    <t>Apa rece+canalizare</t>
  </si>
  <si>
    <t>CHELTUIELI FIXE, din care:</t>
  </si>
  <si>
    <t>CHELTUIELI VARIABILE</t>
  </si>
  <si>
    <t>a) Cheltuieli materiale</t>
  </si>
  <si>
    <t>amortizare</t>
  </si>
  <si>
    <t>redeventa</t>
  </si>
  <si>
    <t>energie electrica</t>
  </si>
  <si>
    <t>reparatii in regie</t>
  </si>
  <si>
    <t>reparatii executate de terti</t>
  </si>
  <si>
    <t>studii si cercetari</t>
  </si>
  <si>
    <t>alte servicii executate de terti</t>
  </si>
  <si>
    <t xml:space="preserve">   protocol, reclame si publicitate</t>
  </si>
  <si>
    <t xml:space="preserve">   deplasari, detasari si transferari</t>
  </si>
  <si>
    <t xml:space="preserve">   impozite si taxe</t>
  </si>
  <si>
    <t xml:space="preserve">   paza</t>
  </si>
  <si>
    <t xml:space="preserve">   servicii internet si informatice</t>
  </si>
  <si>
    <t>b) Cheltuieli cu munca vie</t>
  </si>
  <si>
    <t>CHELTUIELI TOTALE (I+II)</t>
  </si>
  <si>
    <t>V</t>
  </si>
  <si>
    <t>VI</t>
  </si>
  <si>
    <t>VII</t>
  </si>
  <si>
    <t>VIII</t>
  </si>
  <si>
    <t>materiale</t>
  </si>
  <si>
    <t>CANTITATEA LIVRATA (Gcal)</t>
  </si>
  <si>
    <t>combustibil,lubrifianti</t>
  </si>
  <si>
    <t>Tarif propus</t>
  </si>
  <si>
    <t>c) Cheltuieli financiare</t>
  </si>
  <si>
    <t>FIŞA DE FUNDAMENTARE</t>
  </si>
  <si>
    <t>Specificaţie</t>
  </si>
  <si>
    <t>PROFIT (1%)</t>
  </si>
  <si>
    <t xml:space="preserve">   Fond somaj 0,5%</t>
  </si>
  <si>
    <t xml:space="preserve">   CASS 5,2%</t>
  </si>
  <si>
    <t xml:space="preserve">   Salarii</t>
  </si>
  <si>
    <t xml:space="preserve">   CAS 15,8%</t>
  </si>
  <si>
    <t xml:space="preserve">   Fond de garantare a creantelor salariale 0,25%</t>
  </si>
  <si>
    <t xml:space="preserve">   Alte cheltuieli cu munca vie</t>
  </si>
  <si>
    <t xml:space="preserve">   Fond de risc si accidente  0,297%</t>
  </si>
  <si>
    <t xml:space="preserve">   Contributii la concedii si indemnizatii  0,85%</t>
  </si>
  <si>
    <t>CHELTUIELI INDIRECTE (5%)</t>
  </si>
  <si>
    <t>Energie termica cumparata ptr.energia pierduta in transport/distributie</t>
  </si>
  <si>
    <t>pentru institutii publice si agenti economici</t>
  </si>
  <si>
    <t xml:space="preserve">VENITURI OBTINUTE DIN ACTIVITATEA DE </t>
  </si>
  <si>
    <t>Total (lei)</t>
  </si>
  <si>
    <t>a tarifului de distributie energie termica</t>
  </si>
  <si>
    <t>DISTRIBUTIE SI FURNIZARE A ENERGIEI TERMICE</t>
  </si>
  <si>
    <t xml:space="preserve">Jr. Peter Rodica </t>
  </si>
  <si>
    <t>cheltuieli pentru protectia mediului și licențe</t>
  </si>
  <si>
    <t>IX</t>
  </si>
  <si>
    <t>TARIF , exclusiv TVA)</t>
  </si>
  <si>
    <t>T.V.A</t>
  </si>
  <si>
    <t>Tarif inclusiv TVA)</t>
  </si>
  <si>
    <t>X</t>
  </si>
  <si>
    <t>PRESEDINTE DE SEDINTA</t>
  </si>
  <si>
    <t>CONSILIER BARBITA EUGENIA</t>
  </si>
  <si>
    <t xml:space="preserve">Contrasemneaza : Secretar </t>
  </si>
  <si>
    <t>ANEXA la   H.C.L  nr._104/2017</t>
  </si>
  <si>
    <t>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</si>
</sst>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#,##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4" fontId="1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1" fillId="0" borderId="20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0" fillId="32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34">
      <selection activeCell="B43" sqref="B43"/>
    </sheetView>
  </sheetViews>
  <sheetFormatPr defaultColWidth="9.140625" defaultRowHeight="12.75"/>
  <cols>
    <col min="1" max="1" width="3.28125" style="0" customWidth="1"/>
    <col min="2" max="2" width="47.140625" style="0" customWidth="1"/>
    <col min="3" max="3" width="16.00390625" style="0" customWidth="1"/>
    <col min="4" max="4" width="14.8515625" style="0" customWidth="1"/>
    <col min="5" max="5" width="14.8515625" style="0" hidden="1" customWidth="1"/>
    <col min="6" max="7" width="0" style="33" hidden="1" customWidth="1"/>
    <col min="8" max="9" width="9.140625" style="33" customWidth="1"/>
  </cols>
  <sheetData>
    <row r="1" ht="12.75">
      <c r="B1" s="51"/>
    </row>
    <row r="2" spans="2:5" ht="12.75">
      <c r="B2" s="51"/>
      <c r="C2" s="87"/>
      <c r="D2" s="87"/>
      <c r="E2" s="52"/>
    </row>
    <row r="3" spans="3:5" ht="12.75">
      <c r="C3" s="87"/>
      <c r="D3" s="87"/>
      <c r="E3" s="52"/>
    </row>
    <row r="4" spans="3:5" ht="12.75">
      <c r="C4" s="52"/>
      <c r="D4" s="52"/>
      <c r="E4" s="52"/>
    </row>
    <row r="5" spans="2:3" ht="12.75">
      <c r="B5" s="88" t="s">
        <v>69</v>
      </c>
      <c r="C5" s="89"/>
    </row>
    <row r="6" spans="3:6" ht="12.75">
      <c r="C6" s="96"/>
      <c r="D6" s="97"/>
      <c r="E6" s="50"/>
      <c r="F6" s="34"/>
    </row>
    <row r="7" spans="2:5" ht="13.5" customHeight="1">
      <c r="B7" s="83"/>
      <c r="C7" s="84"/>
      <c r="D7" s="84"/>
      <c r="E7" s="48"/>
    </row>
    <row r="8" spans="2:5" ht="15.75">
      <c r="B8" s="85" t="s">
        <v>41</v>
      </c>
      <c r="C8" s="86"/>
      <c r="D8" s="86"/>
      <c r="E8" s="49"/>
    </row>
    <row r="9" spans="2:5" ht="12.75">
      <c r="B9" s="83" t="s">
        <v>57</v>
      </c>
      <c r="C9" s="84"/>
      <c r="D9" s="84"/>
      <c r="E9" s="48"/>
    </row>
    <row r="10" spans="2:5" ht="12.75">
      <c r="B10" s="83" t="s">
        <v>54</v>
      </c>
      <c r="C10" s="84"/>
      <c r="D10" s="84"/>
      <c r="E10" s="48"/>
    </row>
    <row r="11" spans="2:5" ht="13.5" thickBot="1">
      <c r="B11" s="47"/>
      <c r="C11" s="48"/>
      <c r="D11" s="48"/>
      <c r="E11" s="48"/>
    </row>
    <row r="12" spans="1:5" ht="13.5" thickBot="1">
      <c r="A12" s="90" t="s">
        <v>11</v>
      </c>
      <c r="B12" s="94" t="s">
        <v>42</v>
      </c>
      <c r="C12" s="92" t="s">
        <v>39</v>
      </c>
      <c r="D12" s="93"/>
      <c r="E12" s="10"/>
    </row>
    <row r="13" spans="1:5" ht="13.5" thickBot="1">
      <c r="A13" s="91"/>
      <c r="B13" s="95"/>
      <c r="C13" s="61" t="s">
        <v>56</v>
      </c>
      <c r="D13" s="61" t="s">
        <v>12</v>
      </c>
      <c r="E13" s="10"/>
    </row>
    <row r="14" spans="1:5" ht="13.5" hidden="1" thickBot="1">
      <c r="A14" s="21">
        <v>0</v>
      </c>
      <c r="B14" s="5">
        <v>1</v>
      </c>
      <c r="C14" s="18">
        <v>6</v>
      </c>
      <c r="D14" s="9">
        <v>8</v>
      </c>
      <c r="E14" s="53"/>
    </row>
    <row r="15" spans="1:5" ht="13.5" thickBot="1">
      <c r="A15" s="1" t="s">
        <v>7</v>
      </c>
      <c r="B15" s="44" t="s">
        <v>16</v>
      </c>
      <c r="C15" s="20">
        <v>12883</v>
      </c>
      <c r="D15" s="3">
        <v>5.05</v>
      </c>
      <c r="E15" s="54"/>
    </row>
    <row r="16" spans="1:5" ht="12.75">
      <c r="A16" s="63"/>
      <c r="B16" s="7" t="s">
        <v>0</v>
      </c>
      <c r="C16" s="40">
        <v>0</v>
      </c>
      <c r="D16" s="29">
        <f>C16/C59</f>
        <v>0</v>
      </c>
      <c r="E16" s="55"/>
    </row>
    <row r="17" spans="1:5" ht="13.5" thickBot="1">
      <c r="A17" s="64"/>
      <c r="B17" s="46" t="s">
        <v>1</v>
      </c>
      <c r="C17" s="38">
        <v>0</v>
      </c>
      <c r="D17" s="27">
        <f>C17/C59</f>
        <v>0</v>
      </c>
      <c r="E17" s="55"/>
    </row>
    <row r="18" spans="1:6" ht="24" customHeight="1" thickBot="1">
      <c r="A18" s="65"/>
      <c r="B18" s="69" t="s">
        <v>53</v>
      </c>
      <c r="C18" s="20">
        <v>12883</v>
      </c>
      <c r="D18" s="28">
        <v>5.05</v>
      </c>
      <c r="E18" s="56"/>
      <c r="F18" s="42"/>
    </row>
    <row r="19" spans="1:5" ht="12.75">
      <c r="A19" s="64"/>
      <c r="B19" s="46" t="s">
        <v>13</v>
      </c>
      <c r="C19" s="38">
        <v>0</v>
      </c>
      <c r="D19" s="27">
        <f>C19/C59</f>
        <v>0</v>
      </c>
      <c r="E19" s="55"/>
    </row>
    <row r="20" spans="1:5" ht="12.75">
      <c r="A20" s="64"/>
      <c r="B20" s="46" t="s">
        <v>14</v>
      </c>
      <c r="C20" s="38">
        <v>0</v>
      </c>
      <c r="D20" s="27">
        <f>C20/C59</f>
        <v>0</v>
      </c>
      <c r="E20" s="55"/>
    </row>
    <row r="21" spans="1:5" ht="12.75">
      <c r="A21" s="64"/>
      <c r="B21" s="46" t="s">
        <v>2</v>
      </c>
      <c r="C21" s="38">
        <v>0</v>
      </c>
      <c r="D21" s="27">
        <f>C21/C59</f>
        <v>0</v>
      </c>
      <c r="E21" s="55"/>
    </row>
    <row r="22" spans="1:5" ht="13.5" thickBot="1">
      <c r="A22" s="65"/>
      <c r="B22" s="70" t="s">
        <v>6</v>
      </c>
      <c r="C22" s="45">
        <v>0</v>
      </c>
      <c r="D22" s="30">
        <f>C22/C59</f>
        <v>0</v>
      </c>
      <c r="E22" s="55"/>
    </row>
    <row r="23" spans="1:5" ht="13.5" thickBot="1">
      <c r="A23" s="66" t="s">
        <v>8</v>
      </c>
      <c r="B23" s="2" t="s">
        <v>15</v>
      </c>
      <c r="C23" s="20">
        <v>143470.11</v>
      </c>
      <c r="D23" s="3">
        <v>56.2</v>
      </c>
      <c r="E23" s="54"/>
    </row>
    <row r="24" spans="1:5" ht="13.5" thickBot="1">
      <c r="A24" s="67"/>
      <c r="B24" s="2" t="s">
        <v>17</v>
      </c>
      <c r="C24" s="25">
        <v>18011</v>
      </c>
      <c r="D24" s="3">
        <v>7.05</v>
      </c>
      <c r="E24" s="54"/>
    </row>
    <row r="25" spans="1:5" ht="12.75">
      <c r="A25" s="63"/>
      <c r="B25" s="71" t="s">
        <v>36</v>
      </c>
      <c r="C25" s="39">
        <v>0</v>
      </c>
      <c r="D25" s="29">
        <f>C25/C59</f>
        <v>0</v>
      </c>
      <c r="E25" s="55"/>
    </row>
    <row r="26" spans="1:5" ht="12.75">
      <c r="A26" s="63"/>
      <c r="B26" s="71" t="s">
        <v>38</v>
      </c>
      <c r="C26" s="40">
        <v>0</v>
      </c>
      <c r="D26" s="27">
        <f>C26/C59</f>
        <v>0</v>
      </c>
      <c r="E26" s="55"/>
    </row>
    <row r="27" spans="1:5" ht="12.75">
      <c r="A27" s="64"/>
      <c r="B27" s="46" t="s">
        <v>18</v>
      </c>
      <c r="C27" s="38">
        <v>0</v>
      </c>
      <c r="D27" s="27">
        <f>C27/C59</f>
        <v>0</v>
      </c>
      <c r="E27" s="55"/>
    </row>
    <row r="28" spans="1:5" ht="12.75">
      <c r="A28" s="64"/>
      <c r="B28" s="46" t="s">
        <v>19</v>
      </c>
      <c r="C28" s="38">
        <v>10000</v>
      </c>
      <c r="D28" s="27">
        <v>3.92</v>
      </c>
      <c r="E28" s="55"/>
    </row>
    <row r="29" spans="1:5" ht="12.75">
      <c r="A29" s="64"/>
      <c r="B29" s="46" t="s">
        <v>60</v>
      </c>
      <c r="C29" s="38">
        <v>5500</v>
      </c>
      <c r="D29" s="27">
        <v>2.15</v>
      </c>
      <c r="E29" s="55"/>
    </row>
    <row r="30" spans="1:5" ht="12.75">
      <c r="A30" s="64"/>
      <c r="B30" s="46" t="s">
        <v>20</v>
      </c>
      <c r="C30" s="38">
        <v>0</v>
      </c>
      <c r="D30" s="27">
        <f>C30/C59</f>
        <v>0</v>
      </c>
      <c r="E30" s="55"/>
    </row>
    <row r="31" spans="1:5" ht="12.75">
      <c r="A31" s="22"/>
      <c r="B31" s="46" t="s">
        <v>21</v>
      </c>
      <c r="C31" s="38">
        <v>2511</v>
      </c>
      <c r="D31" s="27">
        <v>0.98</v>
      </c>
      <c r="E31" s="55"/>
    </row>
    <row r="32" spans="1:5" ht="12.75">
      <c r="A32" s="22"/>
      <c r="B32" s="46" t="s">
        <v>22</v>
      </c>
      <c r="C32" s="38">
        <v>0</v>
      </c>
      <c r="D32" s="27">
        <f>C32/C59</f>
        <v>0</v>
      </c>
      <c r="E32" s="55"/>
    </row>
    <row r="33" spans="1:5" ht="12.75">
      <c r="A33" s="65"/>
      <c r="B33" s="70" t="s">
        <v>23</v>
      </c>
      <c r="C33" s="45">
        <v>0</v>
      </c>
      <c r="D33" s="30">
        <f>C33/C59</f>
        <v>0</v>
      </c>
      <c r="E33" s="55"/>
    </row>
    <row r="34" spans="1:5" ht="12.75">
      <c r="A34" s="64"/>
      <c r="B34" s="46" t="s">
        <v>24</v>
      </c>
      <c r="C34" s="73">
        <f>C35+C36+C37+C38+C39+C40+C41+C42+C43</f>
        <v>0</v>
      </c>
      <c r="D34" s="74">
        <f>C34/C59</f>
        <v>0</v>
      </c>
      <c r="E34" s="54"/>
    </row>
    <row r="35" spans="1:5" ht="12.75">
      <c r="A35" s="63"/>
      <c r="B35" s="71" t="s">
        <v>3</v>
      </c>
      <c r="C35" s="29">
        <v>0</v>
      </c>
      <c r="D35" s="29">
        <f>C35/C59</f>
        <v>0</v>
      </c>
      <c r="E35" s="55"/>
    </row>
    <row r="36" spans="1:5" ht="12.75">
      <c r="A36" s="64"/>
      <c r="B36" s="46" t="s">
        <v>4</v>
      </c>
      <c r="C36" s="38">
        <v>0</v>
      </c>
      <c r="D36" s="27">
        <f>C36/C59</f>
        <v>0</v>
      </c>
      <c r="E36" s="55"/>
    </row>
    <row r="37" spans="1:5" ht="12.75">
      <c r="A37" s="64"/>
      <c r="B37" s="46" t="s">
        <v>25</v>
      </c>
      <c r="C37" s="38">
        <v>0</v>
      </c>
      <c r="D37" s="27">
        <f>C37/C59</f>
        <v>0</v>
      </c>
      <c r="E37" s="55"/>
    </row>
    <row r="38" spans="1:5" ht="12.75">
      <c r="A38" s="64"/>
      <c r="B38" s="46" t="s">
        <v>26</v>
      </c>
      <c r="C38" s="38">
        <v>0</v>
      </c>
      <c r="D38" s="27">
        <f>C38/C59</f>
        <v>0</v>
      </c>
      <c r="E38" s="55"/>
    </row>
    <row r="39" spans="1:5" ht="12.75">
      <c r="A39" s="64"/>
      <c r="B39" s="46" t="s">
        <v>5</v>
      </c>
      <c r="C39" s="38">
        <v>0</v>
      </c>
      <c r="D39" s="27">
        <f>C39/C59</f>
        <v>0</v>
      </c>
      <c r="E39" s="55"/>
    </row>
    <row r="40" spans="1:5" ht="12.75">
      <c r="A40" s="64"/>
      <c r="B40" s="46" t="s">
        <v>27</v>
      </c>
      <c r="C40" s="38">
        <v>0</v>
      </c>
      <c r="D40" s="27">
        <f>C40/C59</f>
        <v>0</v>
      </c>
      <c r="E40" s="55"/>
    </row>
    <row r="41" spans="1:5" ht="12.75">
      <c r="A41" s="64"/>
      <c r="B41" s="72" t="s">
        <v>28</v>
      </c>
      <c r="C41" s="38">
        <v>0</v>
      </c>
      <c r="D41" s="27">
        <f>C41/C59</f>
        <v>0</v>
      </c>
      <c r="E41" s="55"/>
    </row>
    <row r="42" spans="1:5" ht="12.75">
      <c r="A42" s="64"/>
      <c r="B42" s="46" t="s">
        <v>29</v>
      </c>
      <c r="C42" s="38">
        <v>0</v>
      </c>
      <c r="D42" s="27">
        <f>C42/C59</f>
        <v>0</v>
      </c>
      <c r="E42" s="55"/>
    </row>
    <row r="43" spans="1:5" ht="13.5" thickBot="1">
      <c r="A43" s="65"/>
      <c r="B43" s="70" t="s">
        <v>70</v>
      </c>
      <c r="C43" s="41">
        <v>0</v>
      </c>
      <c r="D43" s="30">
        <f>C43/C59</f>
        <v>0</v>
      </c>
      <c r="E43" s="55"/>
    </row>
    <row r="44" spans="1:5" ht="13.5" thickBot="1">
      <c r="A44" s="68"/>
      <c r="B44" s="2" t="s">
        <v>30</v>
      </c>
      <c r="C44" s="25">
        <v>125459.11</v>
      </c>
      <c r="D44" s="3">
        <v>49.14</v>
      </c>
      <c r="E44" s="54"/>
    </row>
    <row r="45" spans="1:5" ht="12.75">
      <c r="A45" s="63"/>
      <c r="B45" s="71" t="s">
        <v>46</v>
      </c>
      <c r="C45" s="39">
        <v>98830</v>
      </c>
      <c r="D45" s="29">
        <v>38.71</v>
      </c>
      <c r="E45" s="55"/>
    </row>
    <row r="46" spans="1:7" ht="12.75">
      <c r="A46" s="64"/>
      <c r="B46" s="46" t="s">
        <v>47</v>
      </c>
      <c r="C46" s="38">
        <f>C45*F46</f>
        <v>15615.14</v>
      </c>
      <c r="D46" s="27">
        <v>6.12</v>
      </c>
      <c r="E46" s="55"/>
      <c r="F46" s="62">
        <v>0.158</v>
      </c>
      <c r="G46" s="23"/>
    </row>
    <row r="47" spans="1:7" ht="12.75">
      <c r="A47" s="64"/>
      <c r="B47" s="46" t="s">
        <v>44</v>
      </c>
      <c r="C47" s="38">
        <f>C45*F47</f>
        <v>494.15000000000003</v>
      </c>
      <c r="D47" s="27">
        <v>0.19</v>
      </c>
      <c r="E47" s="55"/>
      <c r="F47" s="62">
        <v>0.005</v>
      </c>
      <c r="G47" s="23"/>
    </row>
    <row r="48" spans="1:7" ht="12.75">
      <c r="A48" s="64"/>
      <c r="B48" s="46" t="s">
        <v>45</v>
      </c>
      <c r="C48" s="38">
        <f>C45*F48</f>
        <v>5139.16</v>
      </c>
      <c r="D48" s="27">
        <v>2.01</v>
      </c>
      <c r="E48" s="55"/>
      <c r="F48" s="62">
        <v>0.052</v>
      </c>
      <c r="G48" s="23"/>
    </row>
    <row r="49" spans="1:7" ht="12.75">
      <c r="A49" s="64"/>
      <c r="B49" s="46" t="s">
        <v>50</v>
      </c>
      <c r="C49" s="38">
        <f>C45*F49</f>
        <v>293.5251</v>
      </c>
      <c r="D49" s="27">
        <v>0.11</v>
      </c>
      <c r="E49" s="55"/>
      <c r="F49" s="62">
        <v>0.00297</v>
      </c>
      <c r="G49" s="23"/>
    </row>
    <row r="50" spans="1:7" ht="12.75">
      <c r="A50" s="64"/>
      <c r="B50" s="46" t="s">
        <v>51</v>
      </c>
      <c r="C50" s="38">
        <f>C45*F50</f>
        <v>840.0550000000001</v>
      </c>
      <c r="D50" s="27">
        <v>0.33</v>
      </c>
      <c r="E50" s="55"/>
      <c r="F50" s="62">
        <v>0.0085</v>
      </c>
      <c r="G50" s="23"/>
    </row>
    <row r="51" spans="1:7" ht="12.75">
      <c r="A51" s="64"/>
      <c r="B51" s="46" t="s">
        <v>48</v>
      </c>
      <c r="C51" s="38">
        <f>C45*F51</f>
        <v>247.07500000000002</v>
      </c>
      <c r="D51" s="31">
        <v>0.1</v>
      </c>
      <c r="E51" s="55"/>
      <c r="F51" s="62">
        <v>0.0025</v>
      </c>
      <c r="G51" s="23"/>
    </row>
    <row r="52" spans="1:5" ht="13.5" thickBot="1">
      <c r="A52" s="64"/>
      <c r="B52" s="8" t="s">
        <v>49</v>
      </c>
      <c r="C52" s="41">
        <v>4000</v>
      </c>
      <c r="D52" s="32">
        <v>1.57</v>
      </c>
      <c r="E52" s="55"/>
    </row>
    <row r="53" spans="1:5" ht="13.5" thickBot="1">
      <c r="A53" s="60"/>
      <c r="B53" s="2" t="s">
        <v>40</v>
      </c>
      <c r="C53" s="20">
        <v>0</v>
      </c>
      <c r="D53" s="3">
        <f>C53/C59</f>
        <v>0</v>
      </c>
      <c r="E53" s="54"/>
    </row>
    <row r="54" spans="1:5" ht="13.5" thickBot="1">
      <c r="A54" s="1" t="s">
        <v>9</v>
      </c>
      <c r="B54" s="2" t="s">
        <v>31</v>
      </c>
      <c r="C54" s="20">
        <f>C15+C23</f>
        <v>156353.11</v>
      </c>
      <c r="D54" s="3">
        <v>61.24</v>
      </c>
      <c r="E54" s="54"/>
    </row>
    <row r="55" spans="1:10" ht="13.5" thickBot="1">
      <c r="A55" s="1" t="s">
        <v>10</v>
      </c>
      <c r="B55" s="12" t="s">
        <v>52</v>
      </c>
      <c r="C55" s="20">
        <f>C54*F55</f>
        <v>7817.6555</v>
      </c>
      <c r="D55" s="3">
        <v>3.06</v>
      </c>
      <c r="E55" s="54"/>
      <c r="F55" s="43">
        <v>0.05</v>
      </c>
      <c r="G55" s="23"/>
      <c r="J55" s="6"/>
    </row>
    <row r="56" spans="1:6" ht="13.5" thickBot="1">
      <c r="A56" s="4" t="s">
        <v>32</v>
      </c>
      <c r="B56" s="2" t="s">
        <v>43</v>
      </c>
      <c r="C56" s="19">
        <f>(C54+C55)*F56</f>
        <v>1641.707655</v>
      </c>
      <c r="D56" s="16">
        <v>0.64</v>
      </c>
      <c r="E56" s="54"/>
      <c r="F56" s="33">
        <v>0.01</v>
      </c>
    </row>
    <row r="57" spans="1:5" ht="12.75">
      <c r="A57" s="78" t="s">
        <v>33</v>
      </c>
      <c r="B57" s="14" t="s">
        <v>55</v>
      </c>
      <c r="C57" s="80">
        <f>SUM(C54:C56)</f>
        <v>165812.47315499999</v>
      </c>
      <c r="D57" s="82">
        <v>64.95</v>
      </c>
      <c r="E57" s="57"/>
    </row>
    <row r="58" spans="1:5" ht="13.5" thickBot="1">
      <c r="A58" s="79"/>
      <c r="B58" s="15" t="s">
        <v>58</v>
      </c>
      <c r="C58" s="81"/>
      <c r="D58" s="81"/>
      <c r="E58" s="58"/>
    </row>
    <row r="59" spans="1:5" ht="13.5" thickBot="1">
      <c r="A59" s="11" t="s">
        <v>34</v>
      </c>
      <c r="B59" s="13" t="s">
        <v>37</v>
      </c>
      <c r="C59" s="37">
        <v>2553</v>
      </c>
      <c r="D59" s="17"/>
      <c r="E59" s="59"/>
    </row>
    <row r="60" spans="1:5" ht="13.5" thickBot="1">
      <c r="A60" s="11" t="s">
        <v>35</v>
      </c>
      <c r="B60" s="13" t="s">
        <v>62</v>
      </c>
      <c r="C60" s="37"/>
      <c r="D60" s="17">
        <v>64.95</v>
      </c>
      <c r="E60" s="59"/>
    </row>
    <row r="61" spans="1:6" ht="13.5" thickBot="1">
      <c r="A61" s="1" t="s">
        <v>61</v>
      </c>
      <c r="B61" s="2" t="s">
        <v>63</v>
      </c>
      <c r="C61" s="37"/>
      <c r="D61">
        <v>12.34</v>
      </c>
      <c r="E61" s="54"/>
      <c r="F61" s="33">
        <v>1.2</v>
      </c>
    </row>
    <row r="62" spans="1:5" ht="13.5" thickBot="1">
      <c r="A62" s="77" t="s">
        <v>65</v>
      </c>
      <c r="B62" s="13" t="s">
        <v>64</v>
      </c>
      <c r="C62" s="20"/>
      <c r="D62" s="3">
        <v>77.29</v>
      </c>
      <c r="E62" s="54"/>
    </row>
    <row r="63" spans="1:4" ht="12.75">
      <c r="A63" s="10"/>
      <c r="B63" s="36" t="s">
        <v>66</v>
      </c>
      <c r="D63" s="76" t="s">
        <v>68</v>
      </c>
    </row>
    <row r="64" spans="2:5" ht="22.5" customHeight="1">
      <c r="B64" s="35" t="s">
        <v>67</v>
      </c>
      <c r="D64" s="75" t="s">
        <v>59</v>
      </c>
      <c r="E64" s="26"/>
    </row>
    <row r="65" spans="4:5" ht="12.75">
      <c r="D65" s="26"/>
      <c r="E65" s="26"/>
    </row>
    <row r="67" ht="12.75">
      <c r="B67" s="24"/>
    </row>
    <row r="68" spans="4:5" ht="12.75">
      <c r="D68" s="26"/>
      <c r="E68" s="26"/>
    </row>
    <row r="69" spans="4:5" ht="12.75">
      <c r="D69" s="26"/>
      <c r="E69" s="26"/>
    </row>
  </sheetData>
  <sheetProtection/>
  <mergeCells count="14">
    <mergeCell ref="C2:D2"/>
    <mergeCell ref="C3:D3"/>
    <mergeCell ref="B5:C5"/>
    <mergeCell ref="A12:A13"/>
    <mergeCell ref="C12:D12"/>
    <mergeCell ref="B12:B13"/>
    <mergeCell ref="B10:D10"/>
    <mergeCell ref="C6:D6"/>
    <mergeCell ref="A57:A58"/>
    <mergeCell ref="C57:C58"/>
    <mergeCell ref="D57:D58"/>
    <mergeCell ref="B7:D7"/>
    <mergeCell ref="B9:D9"/>
    <mergeCell ref="B8:D8"/>
  </mergeCells>
  <printOptions/>
  <pageMargins left="0.7480314960629921" right="0.5511811023622047" top="0.6299212598425197" bottom="0.2362204724409449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catalina</cp:lastModifiedBy>
  <cp:lastPrinted>2017-10-27T05:38:14Z</cp:lastPrinted>
  <dcterms:created xsi:type="dcterms:W3CDTF">1996-10-14T23:33:28Z</dcterms:created>
  <dcterms:modified xsi:type="dcterms:W3CDTF">2017-10-27T06:15:13Z</dcterms:modified>
  <cp:category/>
  <cp:version/>
  <cp:contentType/>
  <cp:contentStatus/>
</cp:coreProperties>
</file>